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90" yWindow="15" windowWidth="15165" windowHeight="10680" activeTab="1"/>
  </bookViews>
  <sheets>
    <sheet name="TAB DICEMBRE" sheetId="1" r:id="rId1"/>
    <sheet name="TAB FERRARA" sheetId="2" r:id="rId2"/>
  </sheets>
  <definedNames>
    <definedName name="_xlnm.Print_Area" localSheetId="1">'TAB FERRARA'!$B$1:$L$18</definedName>
    <definedName name="Z_3C8DA741_A205_4036_A62A_605C829F424C_.wvu.PrintArea" localSheetId="1" hidden="1">'TAB FERRARA'!$B$1:$L$18</definedName>
  </definedNames>
  <calcPr calcId="125725"/>
  <customWorkbookViews>
    <customWorkbookView name="utente - Visualizzazione personale" guid="{3C8DA741-A205-4036-A62A-605C829F424C}" mergeInterval="0" personalView="1" maximized="1" xWindow="1" yWindow="1" windowWidth="1280" windowHeight="769" activeSheetId="3"/>
  </customWorkbookViews>
</workbook>
</file>

<file path=xl/calcChain.xml><?xml version="1.0" encoding="utf-8"?>
<calcChain xmlns="http://schemas.openxmlformats.org/spreadsheetml/2006/main">
  <c r="K17" i="2"/>
  <c r="L17" l="1"/>
  <c r="AF17"/>
  <c r="AE11"/>
  <c r="AF11"/>
  <c r="AE12"/>
  <c r="AE18"/>
  <c r="AE14"/>
  <c r="AE10"/>
  <c r="AE8"/>
  <c r="AE6"/>
  <c r="AC10" i="1"/>
  <c r="AC6"/>
  <c r="AD13"/>
  <c r="AC4" l="1"/>
  <c r="AC16"/>
  <c r="AC14"/>
  <c r="AC2"/>
  <c r="AC8"/>
  <c r="C4"/>
  <c r="C8"/>
  <c r="C7" i="2"/>
  <c r="C9" s="1"/>
  <c r="C11" s="1"/>
  <c r="C13" s="1"/>
  <c r="K7"/>
  <c r="B9"/>
  <c r="B11" s="1"/>
  <c r="B13" s="1"/>
  <c r="K9"/>
  <c r="K11"/>
  <c r="K13"/>
  <c r="K15"/>
  <c r="C12" i="1"/>
  <c r="C15"/>
  <c r="K18" i="2" l="1"/>
</calcChain>
</file>

<file path=xl/sharedStrings.xml><?xml version="1.0" encoding="utf-8"?>
<sst xmlns="http://schemas.openxmlformats.org/spreadsheetml/2006/main" count="160" uniqueCount="132">
  <si>
    <t>da</t>
  </si>
  <si>
    <t>al</t>
  </si>
  <si>
    <t>km/week</t>
  </si>
  <si>
    <t>FL</t>
  </si>
  <si>
    <t>FP</t>
  </si>
  <si>
    <t>FM</t>
  </si>
  <si>
    <t>1/3FL + 1/3FM + 1/3RG</t>
  </si>
  <si>
    <t>A1</t>
  </si>
  <si>
    <t>A3</t>
  </si>
  <si>
    <t>S1</t>
  </si>
  <si>
    <t>S2</t>
  </si>
  <si>
    <t>S3</t>
  </si>
  <si>
    <t>S4</t>
  </si>
  <si>
    <t>S5</t>
  </si>
  <si>
    <t>S6</t>
  </si>
  <si>
    <t>CRISTIAN</t>
  </si>
  <si>
    <t>3'50"/3'55"</t>
  </si>
  <si>
    <t>4'10/4'15</t>
  </si>
  <si>
    <t>5x2000 a 3'50''
rec. 1 K @ 4'20''</t>
  </si>
  <si>
    <t>NOTE</t>
  </si>
  <si>
    <t>KM</t>
  </si>
  <si>
    <t>S7</t>
  </si>
  <si>
    <t>*50K</t>
  </si>
  <si>
    <t>PESO COSTRUZIONE</t>
  </si>
  <si>
    <t>TARGET HM</t>
  </si>
  <si>
    <t>RUNNER</t>
  </si>
  <si>
    <t>PROGRAMMA MEZZA MARATONA 2010</t>
  </si>
  <si>
    <t>A2</t>
  </si>
  <si>
    <t>A4</t>
  </si>
  <si>
    <t>A5</t>
  </si>
  <si>
    <t>SCARICO MANTENIMENTO</t>
  </si>
  <si>
    <t>A6</t>
  </si>
  <si>
    <t>AUMENTO CILINDRATA</t>
  </si>
  <si>
    <t>RIPOSO</t>
  </si>
  <si>
    <t>fase/kmsett</t>
  </si>
  <si>
    <t>2H15</t>
  </si>
  <si>
    <t>durata</t>
  </si>
  <si>
    <t>6 settimane</t>
  </si>
  <si>
    <t>12K FC</t>
  </si>
  <si>
    <t>2,5K@4'40
14x240mt RS@58"
rec.1'25-30@5'50 
2K@4'10</t>
  </si>
  <si>
    <t>15k Fl @ 4'30</t>
  </si>
  <si>
    <t>bici 52k</t>
  </si>
  <si>
    <t xml:space="preserve">2 K @ 4'40 
10 X 1K @ 3'40
REC 2'30" DA FERMO </t>
  </si>
  <si>
    <t>1h50</t>
  </si>
  <si>
    <t>vacanza in bici</t>
  </si>
  <si>
    <t>15 K TRAILRUNNING
(VERY GOOD W/GRIPPO</t>
  </si>
  <si>
    <t>A7</t>
  </si>
  <si>
    <t>AUMENTO 
CILINDRATA</t>
  </si>
  <si>
    <t>45 K BICI 30 AVG</t>
  </si>
  <si>
    <t>BICI PASSEGGIATA 30KM</t>
  </si>
  <si>
    <t>rtimo ripetute in salita</t>
  </si>
  <si>
    <t>media</t>
  </si>
  <si>
    <t>ritmo ripetute in salita  (17x240)</t>
  </si>
  <si>
    <t>ritmo ripetute in pista (10x1k rec 2'30 da fermo)</t>
  </si>
  <si>
    <t>ritmo ripetute in pista (12x1k rec 2'30 da fermo)</t>
  </si>
  <si>
    <t>ritmo ripetute in salita (14 x 240)</t>
  </si>
  <si>
    <t>2,5K@4'35
17x240mt RS@59" avg
rec.1'25-30@5'50 
2,5K@4'05</t>
  </si>
  <si>
    <t>14,5 FL @4'33</t>
  </si>
  <si>
    <t xml:space="preserve">2 K @ FL 
12 X 1K @ 3'40
REC 2'30" DA FERMO </t>
  </si>
  <si>
    <t>15 TRAIL ETRUSCHI @ 4,16 1h04,33</t>
  </si>
  <si>
    <t xml:space="preserve">bici 70 k ondati 3h </t>
  </si>
  <si>
    <t>2,5 K  @ 4'30
20x240 mt
rec. RIENTRO
2 K @ 4'08 + 0,5 @4'40</t>
  </si>
  <si>
    <t>(15 km 10 attivi 5 recupero)</t>
  </si>
  <si>
    <t>MEDIA</t>
  </si>
  <si>
    <t>ritmo ripetute in pista (14 x 1 k rec 2'30 da fermo) *MI SONO FERMATO A 14 … ERO IN CALO COSTANTE … INUTILE PROSEGUIRE … 0° C &amp; CALINVERNA!</t>
  </si>
  <si>
    <t>RITMO RIPETUTE IN SALITA</t>
  </si>
  <si>
    <t xml:space="preserve">2 K @ FL 
14 X 1K @ 3'42
REC 2'30" DA FERMO </t>
  </si>
  <si>
    <t>14 FL</t>
  </si>
  <si>
    <t>TRAILRUNNING 1000D+</t>
  </si>
  <si>
    <t>TRAILRUNNING 
900 D+</t>
  </si>
  <si>
    <t>TEMP - 3°c</t>
  </si>
  <si>
    <t>TEMP - 4°c</t>
  </si>
  <si>
    <t>ritmo ripetute  (7X1k rec 500 MT @4,30 + 1X2K@ 3,48)</t>
  </si>
  <si>
    <t>13K FP (FL+FM+4'K)</t>
  </si>
  <si>
    <t>FL @4'30</t>
  </si>
  <si>
    <t>6 ALLENAMENTI DI FILA DAL 9 AL 14 GENNAIO</t>
  </si>
  <si>
    <t>4'25/4'35</t>
  </si>
  <si>
    <t>RHM</t>
  </si>
  <si>
    <t>RHM=RITMO MEZZA</t>
  </si>
  <si>
    <t>R42 RITMO MARATONA</t>
  </si>
  <si>
    <t>PER ME IL FM CORRISPONDE AL RITMO MARATONA IDEALE</t>
  </si>
  <si>
    <t>71 kg al 14.01</t>
  </si>
  <si>
    <t>RS = RIPETUTE SALITA</t>
  </si>
  <si>
    <t>RR = RIPETUTE CON RECUPERO IN RITMO</t>
  </si>
  <si>
    <t>3K FL + 
12x250 RS 
+ 5K @4'12</t>
  </si>
  <si>
    <t>RF = RIPETUTE REC. DA FERMO</t>
  </si>
  <si>
    <t>1H22/1H23</t>
  </si>
  <si>
    <t xml:space="preserve">CS= CORSA IN SALITA </t>
  </si>
  <si>
    <t>FK = FARTLEK</t>
  </si>
  <si>
    <t>WINTER TRAIL 3H17</t>
  </si>
  <si>
    <t>FK 18,5</t>
  </si>
  <si>
    <t>TREK +RUN</t>
  </si>
  <si>
    <t>FK 14</t>
  </si>
  <si>
    <t>2 K FL 
10 X 1K @ 3'55 REC 1 K @4'30</t>
  </si>
  <si>
    <t>CS 10K</t>
  </si>
  <si>
    <t>FK</t>
  </si>
  <si>
    <t>TREKKING</t>
  </si>
  <si>
    <t>FP 15 @ 4'08</t>
  </si>
  <si>
    <t>BICI AGILITA'</t>
  </si>
  <si>
    <t>FL 14</t>
  </si>
  <si>
    <t>42K</t>
  </si>
  <si>
    <t>HM MONTEFORTIANA (HM CON SALITA)
1H29,50</t>
  </si>
  <si>
    <t>13 K FL</t>
  </si>
  <si>
    <t>TEST 10 MIGLIA @ 3'57" 1H03,42</t>
  </si>
  <si>
    <t>3H TREKKING+RUN</t>
  </si>
  <si>
    <t>RECUPERI 4'40-5!!</t>
  </si>
  <si>
    <t>*42</t>
  </si>
  <si>
    <t>13K @4'20</t>
  </si>
  <si>
    <t xml:space="preserve">FK 12 </t>
  </si>
  <si>
    <t>FK IN PROGRESSIONE (4'39AVG)</t>
  </si>
  <si>
    <t>*3H</t>
  </si>
  <si>
    <t>TRAIL RUNNING - SCARICO</t>
  </si>
  <si>
    <t>68 KG (69,5)</t>
  </si>
  <si>
    <t>PESO ATTUALE</t>
  </si>
  <si>
    <t>69,5 (16 FEB)</t>
  </si>
  <si>
    <t>PESO IDEALE PER HM</t>
  </si>
  <si>
    <t>2K FL + 4x3K RG-5''
rec. 1K RG+30''</t>
  </si>
  <si>
    <t>FM 14 K @ 4'10</t>
  </si>
  <si>
    <t>TRAILRUNNING 11K</t>
  </si>
  <si>
    <t>BICI 120 K 
(INIZIO CICLOVACANZA)</t>
  </si>
  <si>
    <t>FC 14 @ 4'45 (SULLA NEVE)</t>
  </si>
  <si>
    <t>120*</t>
  </si>
  <si>
    <t>SCARICO</t>
  </si>
  <si>
    <t>TEMP -2°C</t>
  </si>
  <si>
    <t>def 500 mt</t>
  </si>
  <si>
    <t>2K @ 4'22 +8X1K @ 3'48
REC. 500 MT @4'24
media 4'05k</t>
  </si>
  <si>
    <t>FL 13,5 k @ 4'30</t>
  </si>
  <si>
    <t>FK = COLLINARE (FORTE IN SALITA, IN RITMO IN PIANURA, SCIOLTO IN DISCESA)</t>
  </si>
  <si>
    <t>2K@4'30"
7X1RR @ 3'58 REC. 0,5K@4,28 + 1X2@3'48"</t>
  </si>
  <si>
    <t>Maratonina di 
Ferrara (1H23???)</t>
  </si>
  <si>
    <t>FP 11 K
6,5 K @4'22 + 2K@4'04+2K@3'49 + 500MT @ DEF</t>
  </si>
  <si>
    <t>9 KM + ALLUNGHI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</si>
</sst>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[$-F400]h:mm:ss\ AM/PM"/>
  </numFmts>
  <fonts count="13">
    <font>
      <sz val="10"/>
      <name val="Arial"/>
    </font>
    <font>
      <sz val="10"/>
      <name val="Arial"/>
      <family val="2"/>
    </font>
    <font>
      <b/>
      <sz val="10"/>
      <name val="Tw Cen MT Condensed"/>
      <family val="2"/>
    </font>
    <font>
      <sz val="10"/>
      <name val="Tw Cen MT Condensed"/>
      <family val="2"/>
    </font>
    <font>
      <sz val="11"/>
      <name val="Tw Cen MT Condensed"/>
      <family val="2"/>
    </font>
    <font>
      <b/>
      <i/>
      <sz val="11"/>
      <name val="Tw Cen MT Condensed"/>
      <family val="2"/>
    </font>
    <font>
      <sz val="36"/>
      <name val="Tw Cen MT Condensed"/>
      <family val="2"/>
    </font>
    <font>
      <sz val="8"/>
      <name val="Tw Cen MT Condensed"/>
      <family val="2"/>
    </font>
    <font>
      <sz val="9"/>
      <name val="Tw Cen MT Condensed"/>
      <family val="2"/>
    </font>
    <font>
      <b/>
      <sz val="11"/>
      <name val="Tw Cen MT Condensed"/>
      <family val="2"/>
    </font>
    <font>
      <sz val="4"/>
      <name val="Tw Cen MT Condensed"/>
      <family val="2"/>
    </font>
    <font>
      <b/>
      <i/>
      <sz val="11"/>
      <color theme="0" tint="-4.9989318521683403E-2"/>
      <name val="Tw Cen MT Condensed"/>
      <family val="2"/>
    </font>
    <font>
      <b/>
      <sz val="18"/>
      <name val="Tw Cen MT Condensed"/>
      <family val="2"/>
    </font>
  </fonts>
  <fills count="1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1" xfId="0" applyFont="1" applyFill="1" applyBorder="1" applyAlignment="1">
      <alignment horizontal="center"/>
    </xf>
    <xf numFmtId="16" fontId="4" fillId="0" borderId="4" xfId="0" applyNumberFormat="1" applyFont="1" applyFill="1" applyBorder="1" applyAlignment="1">
      <alignment horizontal="center" vertical="center"/>
    </xf>
    <xf numFmtId="164" fontId="4" fillId="0" borderId="12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16" fontId="4" fillId="0" borderId="7" xfId="0" applyNumberFormat="1" applyFont="1" applyFill="1" applyBorder="1" applyAlignment="1">
      <alignment horizontal="center" vertical="center"/>
    </xf>
    <xf numFmtId="16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0" xfId="0" applyFont="1" applyFill="1" applyAlignment="1">
      <alignment wrapText="1"/>
    </xf>
    <xf numFmtId="0" fontId="7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5" borderId="49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2" fillId="5" borderId="67" xfId="0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2" fillId="0" borderId="65" xfId="0" applyFont="1" applyBorder="1" applyAlignment="1">
      <alignment horizontal="center"/>
    </xf>
    <xf numFmtId="0" fontId="2" fillId="5" borderId="46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/>
    </xf>
    <xf numFmtId="0" fontId="2" fillId="5" borderId="46" xfId="0" applyFont="1" applyFill="1" applyBorder="1" applyAlignment="1">
      <alignment horizontal="center"/>
    </xf>
    <xf numFmtId="14" fontId="4" fillId="0" borderId="24" xfId="0" applyNumberFormat="1" applyFont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/>
    </xf>
    <xf numFmtId="0" fontId="8" fillId="5" borderId="50" xfId="0" applyFont="1" applyFill="1" applyBorder="1" applyAlignment="1">
      <alignment horizontal="center" vertical="center" wrapText="1"/>
    </xf>
    <xf numFmtId="0" fontId="8" fillId="5" borderId="24" xfId="0" applyFont="1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/>
    </xf>
    <xf numFmtId="14" fontId="3" fillId="0" borderId="52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/>
    </xf>
    <xf numFmtId="0" fontId="8" fillId="7" borderId="49" xfId="0" applyFont="1" applyFill="1" applyBorder="1" applyAlignment="1">
      <alignment horizontal="center" vertical="center" wrapText="1"/>
    </xf>
    <xf numFmtId="0" fontId="8" fillId="7" borderId="49" xfId="0" applyFont="1" applyFill="1" applyBorder="1" applyAlignment="1">
      <alignment horizontal="center" vertical="center"/>
    </xf>
    <xf numFmtId="0" fontId="8" fillId="7" borderId="54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4" fontId="4" fillId="7" borderId="49" xfId="0" applyNumberFormat="1" applyFont="1" applyFill="1" applyBorder="1" applyAlignment="1">
      <alignment horizontal="center" vertical="center"/>
    </xf>
    <xf numFmtId="47" fontId="10" fillId="0" borderId="33" xfId="1" applyNumberFormat="1" applyFont="1" applyBorder="1" applyAlignment="1">
      <alignment horizontal="center" vertical="center"/>
    </xf>
    <xf numFmtId="47" fontId="10" fillId="0" borderId="22" xfId="0" applyNumberFormat="1" applyFont="1" applyBorder="1" applyAlignment="1">
      <alignment horizontal="center" vertical="center"/>
    </xf>
    <xf numFmtId="47" fontId="7" fillId="0" borderId="33" xfId="1" applyNumberFormat="1" applyFont="1" applyBorder="1" applyAlignment="1">
      <alignment horizontal="center" vertical="center"/>
    </xf>
    <xf numFmtId="47" fontId="7" fillId="0" borderId="22" xfId="0" applyNumberFormat="1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164" fontId="7" fillId="8" borderId="63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47" fontId="7" fillId="8" borderId="63" xfId="0" applyNumberFormat="1" applyFont="1" applyFill="1" applyBorder="1" applyAlignment="1">
      <alignment horizontal="center" vertical="center"/>
    </xf>
    <xf numFmtId="47" fontId="7" fillId="8" borderId="64" xfId="0" applyNumberFormat="1" applyFont="1" applyFill="1" applyBorder="1" applyAlignment="1">
      <alignment horizontal="center" vertical="center"/>
    </xf>
    <xf numFmtId="164" fontId="7" fillId="8" borderId="63" xfId="0" applyNumberFormat="1" applyFont="1" applyFill="1" applyBorder="1" applyAlignment="1">
      <alignment horizontal="center" vertical="center"/>
    </xf>
    <xf numFmtId="164" fontId="7" fillId="8" borderId="64" xfId="0" applyNumberFormat="1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43" fontId="7" fillId="0" borderId="39" xfId="1" applyFont="1" applyBorder="1" applyAlignment="1">
      <alignment horizontal="center" vertical="center"/>
    </xf>
    <xf numFmtId="43" fontId="7" fillId="0" borderId="59" xfId="1" applyFont="1" applyBorder="1" applyAlignment="1">
      <alignment horizontal="center" vertical="center"/>
    </xf>
    <xf numFmtId="43" fontId="7" fillId="0" borderId="58" xfId="1" applyFont="1" applyBorder="1" applyAlignment="1">
      <alignment horizontal="center" vertical="center"/>
    </xf>
    <xf numFmtId="16" fontId="4" fillId="0" borderId="9" xfId="0" applyNumberFormat="1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3" borderId="75" xfId="0" applyFont="1" applyFill="1" applyBorder="1" applyAlignment="1">
      <alignment horizontal="center" vertical="center" wrapText="1"/>
    </xf>
    <xf numFmtId="0" fontId="4" fillId="3" borderId="76" xfId="0" applyFont="1" applyFill="1" applyBorder="1" applyAlignment="1">
      <alignment horizontal="center" vertical="center" wrapText="1"/>
    </xf>
    <xf numFmtId="0" fontId="4" fillId="3" borderId="77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/>
    </xf>
    <xf numFmtId="0" fontId="4" fillId="4" borderId="22" xfId="0" applyFont="1" applyFill="1" applyBorder="1"/>
    <xf numFmtId="0" fontId="4" fillId="4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/>
    </xf>
    <xf numFmtId="0" fontId="4" fillId="4" borderId="3" xfId="0" applyFont="1" applyFill="1" applyBorder="1"/>
    <xf numFmtId="0" fontId="4" fillId="4" borderId="23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4" fillId="4" borderId="31" xfId="0" applyFont="1" applyFill="1" applyBorder="1" applyAlignment="1">
      <alignment horizontal="center"/>
    </xf>
    <xf numFmtId="0" fontId="3" fillId="4" borderId="24" xfId="0" applyFont="1" applyFill="1" applyBorder="1"/>
    <xf numFmtId="0" fontId="8" fillId="4" borderId="24" xfId="0" applyFont="1" applyFill="1" applyBorder="1"/>
    <xf numFmtId="0" fontId="3" fillId="4" borderId="54" xfId="0" applyFont="1" applyFill="1" applyBorder="1" applyAlignment="1">
      <alignment horizontal="center" vertical="center"/>
    </xf>
    <xf numFmtId="0" fontId="11" fillId="10" borderId="41" xfId="0" applyFont="1" applyFill="1" applyBorder="1" applyAlignment="1">
      <alignment horizontal="center"/>
    </xf>
    <xf numFmtId="0" fontId="11" fillId="10" borderId="17" xfId="0" applyFont="1" applyFill="1" applyBorder="1" applyAlignment="1">
      <alignment horizontal="center"/>
    </xf>
    <xf numFmtId="0" fontId="11" fillId="10" borderId="42" xfId="0" applyFont="1" applyFill="1" applyBorder="1" applyAlignment="1">
      <alignment horizontal="center"/>
    </xf>
    <xf numFmtId="164" fontId="4" fillId="0" borderId="79" xfId="0" applyNumberFormat="1" applyFont="1" applyFill="1" applyBorder="1" applyAlignment="1">
      <alignment horizontal="center" vertical="center"/>
    </xf>
    <xf numFmtId="43" fontId="7" fillId="0" borderId="39" xfId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47" fontId="7" fillId="8" borderId="63" xfId="0" applyNumberFormat="1" applyFont="1" applyFill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11" borderId="8" xfId="0" applyFont="1" applyFill="1" applyBorder="1" applyAlignment="1">
      <alignment horizontal="center" vertical="center" wrapText="1"/>
    </xf>
    <xf numFmtId="164" fontId="9" fillId="2" borderId="13" xfId="0" applyNumberFormat="1" applyFont="1" applyFill="1" applyBorder="1" applyAlignment="1">
      <alignment horizontal="center" vertical="center"/>
    </xf>
    <xf numFmtId="14" fontId="4" fillId="4" borderId="24" xfId="0" applyNumberFormat="1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165" fontId="7" fillId="0" borderId="33" xfId="1" applyNumberFormat="1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center" vertical="center"/>
    </xf>
    <xf numFmtId="21" fontId="7" fillId="0" borderId="62" xfId="0" applyNumberFormat="1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/>
    </xf>
    <xf numFmtId="0" fontId="8" fillId="6" borderId="65" xfId="0" applyFont="1" applyFill="1" applyBorder="1" applyAlignment="1">
      <alignment horizontal="center" vertical="center"/>
    </xf>
    <xf numFmtId="0" fontId="8" fillId="6" borderId="68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/>
    </xf>
    <xf numFmtId="0" fontId="8" fillId="6" borderId="65" xfId="0" applyFont="1" applyFill="1" applyBorder="1" applyAlignment="1">
      <alignment horizontal="center" vertical="center" wrapText="1"/>
    </xf>
    <xf numFmtId="0" fontId="8" fillId="6" borderId="68" xfId="0" applyFont="1" applyFill="1" applyBorder="1" applyAlignment="1">
      <alignment horizontal="center" vertical="center" wrapText="1"/>
    </xf>
    <xf numFmtId="0" fontId="8" fillId="6" borderId="52" xfId="0" applyFont="1" applyFill="1" applyBorder="1" applyAlignment="1">
      <alignment horizontal="center" vertical="center" wrapText="1"/>
    </xf>
    <xf numFmtId="0" fontId="8" fillId="5" borderId="65" xfId="0" applyFont="1" applyFill="1" applyBorder="1" applyAlignment="1">
      <alignment horizontal="center" vertical="center" wrapText="1"/>
    </xf>
    <xf numFmtId="0" fontId="8" fillId="5" borderId="68" xfId="0" applyFont="1" applyFill="1" applyBorder="1" applyAlignment="1">
      <alignment horizontal="center" vertical="center" wrapText="1"/>
    </xf>
    <xf numFmtId="0" fontId="8" fillId="5" borderId="52" xfId="0" applyFont="1" applyFill="1" applyBorder="1" applyAlignment="1">
      <alignment horizontal="center" vertical="center" wrapText="1"/>
    </xf>
    <xf numFmtId="0" fontId="8" fillId="7" borderId="65" xfId="0" applyFont="1" applyFill="1" applyBorder="1" applyAlignment="1">
      <alignment horizontal="center" vertical="center"/>
    </xf>
    <xf numFmtId="0" fontId="8" fillId="7" borderId="68" xfId="0" applyFont="1" applyFill="1" applyBorder="1" applyAlignment="1">
      <alignment horizontal="center" vertical="center"/>
    </xf>
    <xf numFmtId="0" fontId="8" fillId="7" borderId="52" xfId="0" applyFont="1" applyFill="1" applyBorder="1" applyAlignment="1">
      <alignment horizontal="center" vertical="center"/>
    </xf>
    <xf numFmtId="14" fontId="4" fillId="0" borderId="65" xfId="0" applyNumberFormat="1" applyFont="1" applyBorder="1" applyAlignment="1">
      <alignment horizontal="center" vertical="center"/>
    </xf>
    <xf numFmtId="14" fontId="4" fillId="0" borderId="52" xfId="0" applyNumberFormat="1" applyFont="1" applyBorder="1" applyAlignment="1">
      <alignment horizontal="center" vertical="center"/>
    </xf>
    <xf numFmtId="14" fontId="4" fillId="0" borderId="68" xfId="0" applyNumberFormat="1" applyFont="1" applyBorder="1" applyAlignment="1">
      <alignment horizontal="center" vertical="center"/>
    </xf>
    <xf numFmtId="14" fontId="4" fillId="7" borderId="65" xfId="0" applyNumberFormat="1" applyFont="1" applyFill="1" applyBorder="1" applyAlignment="1">
      <alignment horizontal="center" vertical="center"/>
    </xf>
    <xf numFmtId="14" fontId="4" fillId="7" borderId="68" xfId="0" applyNumberFormat="1" applyFont="1" applyFill="1" applyBorder="1" applyAlignment="1">
      <alignment horizontal="center" vertical="center"/>
    </xf>
    <xf numFmtId="14" fontId="4" fillId="7" borderId="52" xfId="0" applyNumberFormat="1" applyFont="1" applyFill="1" applyBorder="1" applyAlignment="1">
      <alignment horizontal="center" vertical="center"/>
    </xf>
    <xf numFmtId="14" fontId="4" fillId="0" borderId="20" xfId="0" applyNumberFormat="1" applyFont="1" applyBorder="1" applyAlignment="1">
      <alignment horizontal="center" vertical="center"/>
    </xf>
    <xf numFmtId="0" fontId="8" fillId="7" borderId="65" xfId="0" applyFont="1" applyFill="1" applyBorder="1" applyAlignment="1">
      <alignment horizontal="center" vertical="center" wrapText="1"/>
    </xf>
    <xf numFmtId="0" fontId="8" fillId="7" borderId="68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6" borderId="67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43" fontId="7" fillId="0" borderId="58" xfId="1" applyFont="1" applyBorder="1" applyAlignment="1">
      <alignment horizontal="center" vertical="center"/>
    </xf>
    <xf numFmtId="43" fontId="7" fillId="0" borderId="39" xfId="1" applyFont="1" applyBorder="1" applyAlignment="1">
      <alignment horizontal="center" vertical="center"/>
    </xf>
    <xf numFmtId="0" fontId="8" fillId="6" borderId="70" xfId="0" applyFont="1" applyFill="1" applyBorder="1" applyAlignment="1">
      <alignment horizontal="center" vertical="center" wrapText="1"/>
    </xf>
    <xf numFmtId="0" fontId="8" fillId="6" borderId="71" xfId="0" applyFont="1" applyFill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20" fontId="7" fillId="0" borderId="58" xfId="1" applyNumberFormat="1" applyFont="1" applyBorder="1" applyAlignment="1">
      <alignment horizontal="center" vertical="center"/>
    </xf>
    <xf numFmtId="43" fontId="7" fillId="0" borderId="59" xfId="1" applyFont="1" applyBorder="1" applyAlignment="1">
      <alignment horizontal="center" vertical="center"/>
    </xf>
    <xf numFmtId="47" fontId="7" fillId="8" borderId="63" xfId="0" applyNumberFormat="1" applyFont="1" applyFill="1" applyBorder="1" applyAlignment="1">
      <alignment horizontal="center" vertical="center"/>
    </xf>
    <xf numFmtId="47" fontId="7" fillId="8" borderId="64" xfId="0" applyNumberFormat="1" applyFont="1" applyFill="1" applyBorder="1" applyAlignment="1">
      <alignment horizontal="center" vertical="center"/>
    </xf>
    <xf numFmtId="43" fontId="7" fillId="8" borderId="56" xfId="1" applyFont="1" applyFill="1" applyBorder="1" applyAlignment="1">
      <alignment horizontal="center" vertical="center"/>
    </xf>
    <xf numFmtId="43" fontId="7" fillId="8" borderId="57" xfId="1" applyFont="1" applyFill="1" applyBorder="1" applyAlignment="1">
      <alignment horizontal="center" vertical="center"/>
    </xf>
    <xf numFmtId="164" fontId="7" fillId="8" borderId="63" xfId="0" applyNumberFormat="1" applyFont="1" applyFill="1" applyBorder="1" applyAlignment="1">
      <alignment horizontal="center" vertical="center"/>
    </xf>
    <xf numFmtId="164" fontId="7" fillId="8" borderId="64" xfId="0" applyNumberFormat="1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255"/>
    </xf>
    <xf numFmtId="0" fontId="6" fillId="3" borderId="42" xfId="0" applyFont="1" applyFill="1" applyBorder="1" applyAlignment="1">
      <alignment horizontal="center" vertical="center" textRotation="255"/>
    </xf>
    <xf numFmtId="0" fontId="7" fillId="4" borderId="46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16" fontId="4" fillId="0" borderId="45" xfId="0" applyNumberFormat="1" applyFont="1" applyFill="1" applyBorder="1" applyAlignment="1">
      <alignment horizontal="center" vertical="center"/>
    </xf>
    <xf numFmtId="0" fontId="0" fillId="0" borderId="36" xfId="0" applyFill="1" applyBorder="1"/>
    <xf numFmtId="16" fontId="4" fillId="0" borderId="3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4" borderId="3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1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4" fillId="10" borderId="43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10" borderId="42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0" fontId="7" fillId="0" borderId="39" xfId="1" applyNumberFormat="1" applyFont="1" applyBorder="1" applyAlignment="1">
      <alignment horizontal="center" vertical="center"/>
    </xf>
    <xf numFmtId="20" fontId="7" fillId="0" borderId="59" xfId="1" applyNumberFormat="1" applyFont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 vertical="center"/>
    </xf>
    <xf numFmtId="0" fontId="8" fillId="4" borderId="7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mruColors>
      <color rgb="FFD8D8D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zoomScale="110" zoomScaleNormal="110" workbookViewId="0">
      <selection activeCell="C16" sqref="C16"/>
    </sheetView>
  </sheetViews>
  <sheetFormatPr defaultColWidth="11.42578125" defaultRowHeight="14.25"/>
  <cols>
    <col min="1" max="2" width="9.28515625" style="3" customWidth="1"/>
    <col min="3" max="3" width="10.28515625" style="3" customWidth="1"/>
    <col min="4" max="4" width="11.7109375" style="3" customWidth="1"/>
    <col min="5" max="5" width="18" style="3" customWidth="1"/>
    <col min="6" max="9" width="11.42578125" style="3" customWidth="1"/>
    <col min="10" max="10" width="13" style="3" customWidth="1"/>
    <col min="11" max="30" width="4" style="23" customWidth="1"/>
    <col min="31" max="16384" width="11.42578125" style="3"/>
  </cols>
  <sheetData>
    <row r="1" spans="1:30" s="2" customFormat="1" ht="13.5" thickBot="1">
      <c r="A1" s="42" t="s">
        <v>0</v>
      </c>
      <c r="B1" s="42" t="s">
        <v>1</v>
      </c>
      <c r="C1" s="43" t="s">
        <v>34</v>
      </c>
      <c r="D1" s="29" t="s">
        <v>7</v>
      </c>
      <c r="E1" s="36" t="s">
        <v>27</v>
      </c>
      <c r="F1" s="44" t="s">
        <v>8</v>
      </c>
      <c r="G1" s="44" t="s">
        <v>29</v>
      </c>
      <c r="H1" s="44" t="s">
        <v>28</v>
      </c>
      <c r="I1" s="45" t="s">
        <v>31</v>
      </c>
      <c r="J1" s="45" t="s">
        <v>46</v>
      </c>
      <c r="K1" s="160" t="s">
        <v>53</v>
      </c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2"/>
    </row>
    <row r="2" spans="1:30" ht="27.75" customHeight="1">
      <c r="A2" s="143">
        <v>40147</v>
      </c>
      <c r="B2" s="143">
        <v>40153</v>
      </c>
      <c r="C2" s="137" t="s">
        <v>47</v>
      </c>
      <c r="D2" s="39" t="s">
        <v>33</v>
      </c>
      <c r="E2" s="184" t="s">
        <v>39</v>
      </c>
      <c r="F2" s="153" t="s">
        <v>40</v>
      </c>
      <c r="G2" s="131" t="s">
        <v>41</v>
      </c>
      <c r="H2" s="134" t="s">
        <v>42</v>
      </c>
      <c r="I2" s="134" t="s">
        <v>49</v>
      </c>
      <c r="J2" s="157" t="s">
        <v>45</v>
      </c>
      <c r="K2" s="69">
        <v>2.5462962962962961E-3</v>
      </c>
      <c r="L2" s="70">
        <v>2.5231481481481481E-3</v>
      </c>
      <c r="M2" s="70">
        <v>2.5925925925925925E-3</v>
      </c>
      <c r="N2" s="70">
        <v>2.5694444444444445E-3</v>
      </c>
      <c r="O2" s="70">
        <v>2.5462962962962961E-3</v>
      </c>
      <c r="P2" s="70">
        <v>2.5462962962962961E-3</v>
      </c>
      <c r="Q2" s="70">
        <v>2.5462962962962961E-3</v>
      </c>
      <c r="R2" s="70">
        <v>2.5347222222222221E-3</v>
      </c>
      <c r="S2" s="70">
        <v>2.5462962962962961E-3</v>
      </c>
      <c r="T2" s="70">
        <v>2.5578703703703705E-3</v>
      </c>
      <c r="U2" s="68"/>
      <c r="V2" s="68"/>
      <c r="W2" s="68"/>
      <c r="X2" s="68"/>
      <c r="Y2" s="68"/>
      <c r="Z2" s="68"/>
      <c r="AA2" s="68"/>
      <c r="AB2" s="68"/>
      <c r="AC2" s="178">
        <f>AVERAGE(K2:T2)</f>
        <v>2.5509259259259261E-3</v>
      </c>
      <c r="AD2" s="179"/>
    </row>
    <row r="3" spans="1:30" ht="24.75" customHeight="1">
      <c r="A3" s="145"/>
      <c r="B3" s="145"/>
      <c r="C3" s="139"/>
      <c r="D3" s="31"/>
      <c r="E3" s="185"/>
      <c r="F3" s="154"/>
      <c r="G3" s="133"/>
      <c r="H3" s="136"/>
      <c r="I3" s="136"/>
      <c r="J3" s="159"/>
      <c r="K3" s="176" t="s">
        <v>55</v>
      </c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77"/>
    </row>
    <row r="4" spans="1:30" ht="20.25" customHeight="1" thickBot="1">
      <c r="A4" s="149"/>
      <c r="B4" s="149"/>
      <c r="C4" s="47">
        <f>SUM(E4:J4)</f>
        <v>54</v>
      </c>
      <c r="D4" s="48"/>
      <c r="E4" s="49">
        <v>12</v>
      </c>
      <c r="F4" s="50">
        <v>15</v>
      </c>
      <c r="G4" s="50" t="s">
        <v>43</v>
      </c>
      <c r="H4" s="51">
        <v>12</v>
      </c>
      <c r="I4" s="50" t="s">
        <v>35</v>
      </c>
      <c r="J4" s="52">
        <v>15</v>
      </c>
      <c r="K4" s="71">
        <v>58</v>
      </c>
      <c r="L4" s="26">
        <v>58</v>
      </c>
      <c r="M4" s="26">
        <v>58</v>
      </c>
      <c r="N4" s="26">
        <v>58</v>
      </c>
      <c r="O4" s="26">
        <v>60</v>
      </c>
      <c r="P4" s="26">
        <v>58</v>
      </c>
      <c r="Q4" s="26">
        <v>59</v>
      </c>
      <c r="R4" s="26">
        <v>56</v>
      </c>
      <c r="S4" s="26">
        <v>56</v>
      </c>
      <c r="T4" s="26">
        <v>60</v>
      </c>
      <c r="U4" s="26">
        <v>59</v>
      </c>
      <c r="V4" s="26">
        <v>59</v>
      </c>
      <c r="W4" s="26">
        <v>56</v>
      </c>
      <c r="X4" s="26">
        <v>56</v>
      </c>
      <c r="Y4" s="26"/>
      <c r="Z4" s="26"/>
      <c r="AA4" s="26"/>
      <c r="AB4" s="26"/>
      <c r="AC4" s="182">
        <f>AVERAGE(K4:AB4)</f>
        <v>57.928571428571431</v>
      </c>
      <c r="AD4" s="183"/>
    </row>
    <row r="5" spans="1:30" ht="13.5" customHeight="1" thickBot="1">
      <c r="A5" s="146">
        <v>40154</v>
      </c>
      <c r="B5" s="146">
        <v>40160</v>
      </c>
      <c r="C5" s="150" t="s">
        <v>32</v>
      </c>
      <c r="D5" s="131" t="s">
        <v>48</v>
      </c>
      <c r="E5" s="134" t="s">
        <v>56</v>
      </c>
      <c r="F5" s="134" t="s">
        <v>57</v>
      </c>
      <c r="G5" s="140" t="s">
        <v>33</v>
      </c>
      <c r="H5" s="134" t="s">
        <v>58</v>
      </c>
      <c r="I5" s="131" t="s">
        <v>60</v>
      </c>
      <c r="J5" s="157" t="s">
        <v>59</v>
      </c>
      <c r="K5" s="160" t="s">
        <v>54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2"/>
    </row>
    <row r="6" spans="1:30" ht="31.5" customHeight="1" thickBot="1">
      <c r="A6" s="147"/>
      <c r="B6" s="147"/>
      <c r="C6" s="151"/>
      <c r="D6" s="132"/>
      <c r="E6" s="135"/>
      <c r="F6" s="135"/>
      <c r="G6" s="141"/>
      <c r="H6" s="135"/>
      <c r="I6" s="132"/>
      <c r="J6" s="158"/>
      <c r="K6" s="69">
        <v>2.4537037037037036E-3</v>
      </c>
      <c r="L6" s="70">
        <v>2.5163194444444443E-3</v>
      </c>
      <c r="M6" s="70">
        <v>2.4849537037037036E-3</v>
      </c>
      <c r="N6" s="70">
        <v>2.5694444444444445E-3</v>
      </c>
      <c r="O6" s="70">
        <v>2.5462962962962961E-3</v>
      </c>
      <c r="P6" s="70">
        <v>2.5231481481481481E-3</v>
      </c>
      <c r="Q6" s="70">
        <v>2.5462962962962961E-3</v>
      </c>
      <c r="R6" s="70">
        <v>2.5578703703703705E-3</v>
      </c>
      <c r="S6" s="70">
        <v>2.5578703703703705E-3</v>
      </c>
      <c r="T6" s="70">
        <v>2.5810185185185185E-3</v>
      </c>
      <c r="U6" s="70">
        <v>2.5578703703703705E-3</v>
      </c>
      <c r="V6" s="70">
        <v>2.5347222222222221E-3</v>
      </c>
      <c r="W6" s="68"/>
      <c r="X6" s="68"/>
      <c r="Y6" s="68"/>
      <c r="Z6" s="68"/>
      <c r="AA6" s="68"/>
      <c r="AB6" s="68"/>
      <c r="AC6" s="178">
        <f>AVERAGE(K6:W6)</f>
        <v>2.5357928240740736E-3</v>
      </c>
      <c r="AD6" s="179"/>
    </row>
    <row r="7" spans="1:30" ht="15.75" customHeight="1">
      <c r="A7" s="148"/>
      <c r="B7" s="148"/>
      <c r="C7" s="152"/>
      <c r="D7" s="133"/>
      <c r="E7" s="136"/>
      <c r="F7" s="136"/>
      <c r="G7" s="142"/>
      <c r="H7" s="136"/>
      <c r="I7" s="133"/>
      <c r="J7" s="159"/>
      <c r="K7" s="155" t="s">
        <v>52</v>
      </c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80" t="s">
        <v>51</v>
      </c>
      <c r="AD7" s="181"/>
    </row>
    <row r="8" spans="1:30" ht="16.5" customHeight="1" thickBot="1">
      <c r="A8" s="66"/>
      <c r="B8" s="66"/>
      <c r="C8" s="62">
        <f>SUM(E8:J8)</f>
        <v>56.5</v>
      </c>
      <c r="D8" s="63"/>
      <c r="E8" s="62">
        <v>13</v>
      </c>
      <c r="F8" s="63">
        <v>14.5</v>
      </c>
      <c r="G8" s="63"/>
      <c r="H8" s="62">
        <v>14</v>
      </c>
      <c r="I8" s="63"/>
      <c r="J8" s="64">
        <v>15</v>
      </c>
      <c r="K8" s="37">
        <v>57</v>
      </c>
      <c r="L8" s="37">
        <v>57</v>
      </c>
      <c r="M8" s="37">
        <v>57</v>
      </c>
      <c r="N8" s="37">
        <v>62</v>
      </c>
      <c r="O8" s="37">
        <v>59</v>
      </c>
      <c r="P8" s="37">
        <v>61</v>
      </c>
      <c r="Q8" s="37">
        <v>58</v>
      </c>
      <c r="R8" s="37">
        <v>58</v>
      </c>
      <c r="S8" s="37">
        <v>59</v>
      </c>
      <c r="T8" s="37">
        <v>59</v>
      </c>
      <c r="U8" s="37">
        <v>60</v>
      </c>
      <c r="V8" s="37">
        <v>59</v>
      </c>
      <c r="W8" s="37">
        <v>58</v>
      </c>
      <c r="X8" s="37">
        <v>59</v>
      </c>
      <c r="Y8" s="37">
        <v>59</v>
      </c>
      <c r="Z8" s="37">
        <v>56</v>
      </c>
      <c r="AA8" s="65">
        <v>59</v>
      </c>
      <c r="AB8" s="65"/>
      <c r="AC8" s="182">
        <f>AVERAGE(K8:AB8)</f>
        <v>58.647058823529413</v>
      </c>
      <c r="AD8" s="183"/>
    </row>
    <row r="9" spans="1:30" ht="16.5" customHeight="1" thickBot="1">
      <c r="A9" s="143">
        <v>40161</v>
      </c>
      <c r="B9" s="143">
        <v>40167</v>
      </c>
      <c r="C9" s="137" t="s">
        <v>32</v>
      </c>
      <c r="D9" s="140" t="s">
        <v>33</v>
      </c>
      <c r="E9" s="134" t="s">
        <v>61</v>
      </c>
      <c r="F9" s="131" t="s">
        <v>67</v>
      </c>
      <c r="G9" s="134" t="s">
        <v>66</v>
      </c>
      <c r="H9" s="137" t="s">
        <v>33</v>
      </c>
      <c r="I9" s="134" t="s">
        <v>68</v>
      </c>
      <c r="J9" s="157" t="s">
        <v>69</v>
      </c>
      <c r="K9" s="160" t="s">
        <v>64</v>
      </c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2"/>
    </row>
    <row r="10" spans="1:30" ht="19.5" customHeight="1">
      <c r="A10" s="144"/>
      <c r="B10" s="145"/>
      <c r="C10" s="138"/>
      <c r="D10" s="141"/>
      <c r="E10" s="135"/>
      <c r="F10" s="132"/>
      <c r="G10" s="135"/>
      <c r="H10" s="138"/>
      <c r="I10" s="135"/>
      <c r="J10" s="158"/>
      <c r="K10" s="69">
        <v>2.5462962962962961E-3</v>
      </c>
      <c r="L10" s="69">
        <v>2.5462962962962961E-3</v>
      </c>
      <c r="M10" s="69">
        <v>2.5462962962962961E-3</v>
      </c>
      <c r="N10" s="70">
        <v>2.5347222222222221E-3</v>
      </c>
      <c r="O10" s="70">
        <v>2.5694444444444445E-3</v>
      </c>
      <c r="P10" s="69">
        <v>2.5462962962962961E-3</v>
      </c>
      <c r="Q10" s="69">
        <v>2.5578703703703705E-3</v>
      </c>
      <c r="R10" s="70">
        <v>2.5810185185185185E-3</v>
      </c>
      <c r="S10" s="70">
        <v>2.5694444444444445E-3</v>
      </c>
      <c r="T10" s="70">
        <v>2.5462962962962961E-3</v>
      </c>
      <c r="U10" s="70">
        <v>2.5694444444444445E-3</v>
      </c>
      <c r="V10" s="70">
        <v>2.6041666666666665E-3</v>
      </c>
      <c r="W10" s="70">
        <v>2.627314814814815E-3</v>
      </c>
      <c r="X10" s="70">
        <v>2.6504629629629625E-3</v>
      </c>
      <c r="Y10" s="68"/>
      <c r="Z10" s="68"/>
      <c r="AA10" s="68"/>
      <c r="AB10" s="68"/>
      <c r="AC10" s="178">
        <f>AVERAGE(K10:X10)</f>
        <v>2.5710978835978837E-3</v>
      </c>
      <c r="AD10" s="179"/>
    </row>
    <row r="11" spans="1:30" ht="16.5" customHeight="1">
      <c r="A11" s="4"/>
      <c r="B11" s="145"/>
      <c r="C11" s="139"/>
      <c r="D11" s="141"/>
      <c r="E11" s="136"/>
      <c r="F11" s="133"/>
      <c r="G11" s="136"/>
      <c r="H11" s="139"/>
      <c r="I11" s="136"/>
      <c r="J11" s="159"/>
      <c r="K11" s="155" t="s">
        <v>65</v>
      </c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77"/>
    </row>
    <row r="12" spans="1:30" ht="16.5" customHeight="1">
      <c r="A12" s="4"/>
      <c r="B12" s="144"/>
      <c r="C12" s="32">
        <f>SUM(E12:J12)</f>
        <v>71</v>
      </c>
      <c r="D12" s="142"/>
      <c r="E12" s="32">
        <v>10</v>
      </c>
      <c r="F12" s="30">
        <v>14</v>
      </c>
      <c r="G12" s="30">
        <v>16</v>
      </c>
      <c r="H12" s="32"/>
      <c r="I12" s="30">
        <v>17</v>
      </c>
      <c r="J12" s="33">
        <v>14</v>
      </c>
      <c r="K12" s="74">
        <v>59</v>
      </c>
      <c r="L12" s="28">
        <v>61</v>
      </c>
      <c r="M12" s="28">
        <v>58</v>
      </c>
      <c r="N12" s="28">
        <v>58</v>
      </c>
      <c r="O12" s="28">
        <v>58</v>
      </c>
      <c r="P12" s="28">
        <v>61</v>
      </c>
      <c r="Q12" s="28">
        <v>59</v>
      </c>
      <c r="R12" s="28">
        <v>59</v>
      </c>
      <c r="S12" s="28">
        <v>60</v>
      </c>
      <c r="T12" s="28">
        <v>58</v>
      </c>
      <c r="U12" s="28">
        <v>60</v>
      </c>
      <c r="V12" s="28">
        <v>59</v>
      </c>
      <c r="W12" s="28">
        <v>60</v>
      </c>
      <c r="X12" s="28">
        <v>60</v>
      </c>
      <c r="Y12" s="28">
        <v>58</v>
      </c>
      <c r="Z12" s="28">
        <v>59</v>
      </c>
      <c r="AA12" s="28">
        <v>57</v>
      </c>
      <c r="AB12" s="28">
        <v>57</v>
      </c>
      <c r="AC12" s="28">
        <v>57</v>
      </c>
      <c r="AD12" s="25">
        <v>57</v>
      </c>
    </row>
    <row r="13" spans="1:30" ht="16.5" customHeight="1" thickBot="1">
      <c r="A13" s="46"/>
      <c r="B13" s="46"/>
      <c r="C13" s="51"/>
      <c r="D13" s="50"/>
      <c r="E13" s="51" t="s">
        <v>62</v>
      </c>
      <c r="F13" s="50"/>
      <c r="G13" s="50" t="s">
        <v>123</v>
      </c>
      <c r="H13" s="51"/>
      <c r="I13" s="52" t="s">
        <v>70</v>
      </c>
      <c r="J13" s="52" t="s">
        <v>71</v>
      </c>
      <c r="K13" s="186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72" t="s">
        <v>63</v>
      </c>
      <c r="AD13" s="73">
        <f>AVERAGE(K12:AD12)</f>
        <v>58.75</v>
      </c>
    </row>
    <row r="14" spans="1:30" ht="51.75" customHeight="1">
      <c r="A14" s="38">
        <v>40168</v>
      </c>
      <c r="B14" s="38">
        <v>40174</v>
      </c>
      <c r="C14" s="40" t="s">
        <v>122</v>
      </c>
      <c r="D14" s="39" t="s">
        <v>33</v>
      </c>
      <c r="E14" s="125" t="s">
        <v>120</v>
      </c>
      <c r="F14" s="130" t="s">
        <v>117</v>
      </c>
      <c r="G14" s="125" t="s">
        <v>118</v>
      </c>
      <c r="H14" s="41" t="s">
        <v>33</v>
      </c>
      <c r="I14" s="124" t="s">
        <v>33</v>
      </c>
      <c r="J14" s="124" t="s">
        <v>119</v>
      </c>
      <c r="K14" s="67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178" t="e">
        <f>AVERAGE(K14:T14)</f>
        <v>#DIV/0!</v>
      </c>
      <c r="AD14" s="179"/>
    </row>
    <row r="15" spans="1:30" ht="17.25" customHeight="1" thickBot="1">
      <c r="A15" s="4"/>
      <c r="B15" s="4"/>
      <c r="C15" s="30">
        <f>SUM(E15:J15)</f>
        <v>39</v>
      </c>
      <c r="D15" s="30"/>
      <c r="E15" s="32">
        <v>14</v>
      </c>
      <c r="F15" s="30">
        <v>14</v>
      </c>
      <c r="G15" s="30">
        <v>11</v>
      </c>
      <c r="H15" s="32"/>
      <c r="I15" s="30"/>
      <c r="J15" s="33" t="s">
        <v>121</v>
      </c>
      <c r="K15" s="155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77"/>
    </row>
    <row r="16" spans="1:30" ht="17.25" customHeight="1" thickBot="1">
      <c r="A16" s="46"/>
      <c r="B16" s="46"/>
      <c r="C16" s="56"/>
      <c r="D16" s="57"/>
      <c r="E16" s="58"/>
      <c r="F16" s="59"/>
      <c r="G16" s="57"/>
      <c r="H16" s="60"/>
      <c r="I16" s="61"/>
      <c r="J16" s="56"/>
      <c r="K16" s="67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178" t="e">
        <f>AVERAGE(K16:T16)</f>
        <v>#DIV/0!</v>
      </c>
      <c r="AD16" s="179"/>
    </row>
    <row r="17" spans="1:30" s="1" customFormat="1" ht="12.75">
      <c r="A17" s="53">
        <v>40175</v>
      </c>
      <c r="B17" s="53">
        <v>40181</v>
      </c>
      <c r="C17" s="163" t="s">
        <v>30</v>
      </c>
      <c r="D17" s="164"/>
      <c r="E17" s="170" t="s">
        <v>44</v>
      </c>
      <c r="F17" s="171"/>
      <c r="G17" s="172"/>
      <c r="H17" s="54"/>
      <c r="I17" s="54"/>
      <c r="J17" s="55"/>
      <c r="K17" s="173" t="s">
        <v>50</v>
      </c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5"/>
    </row>
    <row r="18" spans="1:30" s="1" customFormat="1" ht="13.5" thickBot="1">
      <c r="A18" s="5">
        <v>40182</v>
      </c>
      <c r="B18" s="5">
        <v>40188</v>
      </c>
      <c r="C18" s="165"/>
      <c r="D18" s="166"/>
      <c r="E18" s="167" t="s">
        <v>111</v>
      </c>
      <c r="F18" s="168"/>
      <c r="G18" s="169"/>
      <c r="H18" s="6"/>
      <c r="I18" s="6"/>
      <c r="J18" s="24"/>
      <c r="K18" s="34"/>
      <c r="L18" s="35"/>
      <c r="M18" s="35"/>
      <c r="N18" s="35"/>
      <c r="O18" s="35"/>
      <c r="P18" s="35"/>
      <c r="Q18" s="35"/>
      <c r="R18" s="35"/>
      <c r="S18" s="35"/>
      <c r="T18" s="35"/>
      <c r="U18" s="26"/>
      <c r="V18" s="26"/>
      <c r="W18" s="26"/>
      <c r="X18" s="26"/>
      <c r="Y18" s="26"/>
      <c r="Z18" s="26"/>
      <c r="AA18" s="26"/>
      <c r="AB18" s="26"/>
      <c r="AC18" s="26"/>
      <c r="AD18" s="27"/>
    </row>
  </sheetData>
  <customSheetViews>
    <customSheetView guid="{3C8DA741-A205-4036-A62A-605C829F424C}" topLeftCell="A6">
      <selection activeCell="C30" sqref="C30"/>
      <pageMargins left="0.70866141732283472" right="0.70866141732283472" top="0.74803149606299213" bottom="0.74803149606299213" header="0.31496062992125984" footer="0.31496062992125984"/>
      <printOptions horizontalCentered="1" verticalCentered="1"/>
      <pageSetup paperSize="9" orientation="landscape" verticalDpi="0" r:id="rId1"/>
    </customSheetView>
  </customSheetViews>
  <mergeCells count="49">
    <mergeCell ref="AC14:AD14"/>
    <mergeCell ref="AC16:AD16"/>
    <mergeCell ref="AC4:AD4"/>
    <mergeCell ref="H2:H3"/>
    <mergeCell ref="J2:J3"/>
    <mergeCell ref="I2:I3"/>
    <mergeCell ref="AC6:AD6"/>
    <mergeCell ref="I9:I11"/>
    <mergeCell ref="J9:J11"/>
    <mergeCell ref="K13:AB13"/>
    <mergeCell ref="K1:AD1"/>
    <mergeCell ref="C17:D18"/>
    <mergeCell ref="E18:G18"/>
    <mergeCell ref="E17:G17"/>
    <mergeCell ref="K17:AD17"/>
    <mergeCell ref="K3:AD3"/>
    <mergeCell ref="K5:AD5"/>
    <mergeCell ref="K9:AD9"/>
    <mergeCell ref="K11:AD11"/>
    <mergeCell ref="K15:AD15"/>
    <mergeCell ref="AC2:AD2"/>
    <mergeCell ref="AC10:AD10"/>
    <mergeCell ref="D5:D7"/>
    <mergeCell ref="AC7:AD7"/>
    <mergeCell ref="AC8:AD8"/>
    <mergeCell ref="E2:E3"/>
    <mergeCell ref="F2:F3"/>
    <mergeCell ref="G2:G3"/>
    <mergeCell ref="K7:AB7"/>
    <mergeCell ref="E5:E7"/>
    <mergeCell ref="F5:F7"/>
    <mergeCell ref="G5:G7"/>
    <mergeCell ref="H5:H7"/>
    <mergeCell ref="I5:I7"/>
    <mergeCell ref="J5:J7"/>
    <mergeCell ref="A5:A7"/>
    <mergeCell ref="A2:A4"/>
    <mergeCell ref="B2:B4"/>
    <mergeCell ref="C2:C3"/>
    <mergeCell ref="C5:C7"/>
    <mergeCell ref="B5:B7"/>
    <mergeCell ref="F9:F11"/>
    <mergeCell ref="G9:G11"/>
    <mergeCell ref="H9:H11"/>
    <mergeCell ref="D9:D12"/>
    <mergeCell ref="A9:A10"/>
    <mergeCell ref="B9:B12"/>
    <mergeCell ref="C9:C11"/>
    <mergeCell ref="E9:E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verticalDpi="0" r:id="rId2"/>
  <ignoredErrors>
    <ignoredError sqref="AC7:AD8 AD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tabSelected="1" topLeftCell="A6" zoomScale="106" workbookViewId="0">
      <selection activeCell="I19" sqref="I19"/>
    </sheetView>
  </sheetViews>
  <sheetFormatPr defaultColWidth="9.140625" defaultRowHeight="14.25"/>
  <cols>
    <col min="1" max="1" width="4.42578125" style="8" customWidth="1"/>
    <col min="2" max="2" width="5.85546875" style="8" customWidth="1"/>
    <col min="3" max="3" width="7.5703125" style="8" customWidth="1"/>
    <col min="4" max="10" width="14.28515625" style="8" customWidth="1"/>
    <col min="11" max="11" width="9.140625" style="8"/>
    <col min="12" max="12" width="13.28515625" style="8" customWidth="1"/>
    <col min="13" max="16384" width="9.140625" style="8"/>
  </cols>
  <sheetData>
    <row r="1" spans="1:32" s="7" customFormat="1" ht="20.25" customHeight="1" thickBot="1">
      <c r="A1" s="214"/>
      <c r="B1" s="209" t="s">
        <v>26</v>
      </c>
      <c r="C1" s="210"/>
      <c r="D1" s="210"/>
      <c r="E1" s="210"/>
      <c r="F1" s="210"/>
      <c r="G1" s="210"/>
      <c r="H1" s="210"/>
      <c r="I1" s="210"/>
      <c r="J1" s="210"/>
      <c r="K1" s="210"/>
      <c r="L1" s="211"/>
    </row>
    <row r="2" spans="1:32" s="7" customFormat="1">
      <c r="A2" s="215"/>
      <c r="B2" s="201" t="s">
        <v>25</v>
      </c>
      <c r="C2" s="202"/>
      <c r="D2" s="92" t="s">
        <v>15</v>
      </c>
      <c r="E2" s="93" t="s">
        <v>23</v>
      </c>
      <c r="F2" s="94" t="s">
        <v>81</v>
      </c>
      <c r="G2" s="95" t="s">
        <v>3</v>
      </c>
      <c r="H2" s="96" t="s">
        <v>76</v>
      </c>
      <c r="I2" s="190" t="s">
        <v>127</v>
      </c>
      <c r="J2" s="191"/>
      <c r="K2" s="224" t="s">
        <v>80</v>
      </c>
      <c r="L2" s="191"/>
    </row>
    <row r="3" spans="1:32" s="7" customFormat="1">
      <c r="A3" s="215"/>
      <c r="B3" s="205" t="s">
        <v>36</v>
      </c>
      <c r="C3" s="206"/>
      <c r="D3" s="97" t="s">
        <v>37</v>
      </c>
      <c r="E3" s="98" t="s">
        <v>115</v>
      </c>
      <c r="F3" s="99" t="s">
        <v>112</v>
      </c>
      <c r="G3" s="100" t="s">
        <v>5</v>
      </c>
      <c r="H3" s="101" t="s">
        <v>17</v>
      </c>
      <c r="I3" s="192"/>
      <c r="J3" s="193"/>
      <c r="K3" s="225"/>
      <c r="L3" s="226"/>
    </row>
    <row r="4" spans="1:32" s="7" customFormat="1" ht="15" thickBot="1">
      <c r="A4" s="215"/>
      <c r="B4" s="207" t="s">
        <v>24</v>
      </c>
      <c r="C4" s="208"/>
      <c r="D4" s="102" t="s">
        <v>86</v>
      </c>
      <c r="E4" s="123" t="s">
        <v>113</v>
      </c>
      <c r="F4" s="103" t="s">
        <v>114</v>
      </c>
      <c r="G4" s="100" t="s">
        <v>77</v>
      </c>
      <c r="H4" s="101" t="s">
        <v>16</v>
      </c>
      <c r="I4" s="104" t="s">
        <v>78</v>
      </c>
      <c r="J4" s="108" t="s">
        <v>79</v>
      </c>
      <c r="K4" s="230" t="s">
        <v>83</v>
      </c>
      <c r="L4" s="231"/>
    </row>
    <row r="5" spans="1:32" ht="15" thickBot="1">
      <c r="A5" s="215"/>
      <c r="B5" s="217" t="s">
        <v>88</v>
      </c>
      <c r="C5" s="219"/>
      <c r="D5" s="218"/>
      <c r="E5" s="217" t="s">
        <v>87</v>
      </c>
      <c r="F5" s="218"/>
      <c r="G5" s="105" t="s">
        <v>4</v>
      </c>
      <c r="H5" s="107" t="s">
        <v>6</v>
      </c>
      <c r="I5" s="106" t="s">
        <v>82</v>
      </c>
      <c r="J5" s="227" t="s">
        <v>85</v>
      </c>
      <c r="K5" s="228"/>
      <c r="L5" s="229"/>
      <c r="M5" s="221" t="s">
        <v>72</v>
      </c>
      <c r="N5" s="221"/>
      <c r="O5" s="221"/>
      <c r="P5" s="221"/>
      <c r="Q5" s="221"/>
      <c r="R5" s="221"/>
      <c r="S5" s="221"/>
      <c r="T5" s="221"/>
      <c r="U5" s="22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2"/>
    </row>
    <row r="6" spans="1:32" ht="15" thickBot="1">
      <c r="A6" s="216"/>
      <c r="B6" s="109" t="s">
        <v>0</v>
      </c>
      <c r="C6" s="109" t="s">
        <v>1</v>
      </c>
      <c r="D6" s="110" t="s">
        <v>9</v>
      </c>
      <c r="E6" s="109" t="s">
        <v>10</v>
      </c>
      <c r="F6" s="109" t="s">
        <v>11</v>
      </c>
      <c r="G6" s="110" t="s">
        <v>12</v>
      </c>
      <c r="H6" s="109" t="s">
        <v>13</v>
      </c>
      <c r="I6" s="109" t="s">
        <v>14</v>
      </c>
      <c r="J6" s="111" t="s">
        <v>21</v>
      </c>
      <c r="K6" s="9" t="s">
        <v>2</v>
      </c>
      <c r="L6" s="9" t="s">
        <v>19</v>
      </c>
      <c r="M6" s="69">
        <v>2.7662037037037034E-3</v>
      </c>
      <c r="N6" s="70">
        <v>2.7430555555555559E-3</v>
      </c>
      <c r="O6" s="70">
        <v>2.7662037037037034E-3</v>
      </c>
      <c r="P6" s="70">
        <v>2.7430555555555559E-3</v>
      </c>
      <c r="Q6" s="70">
        <v>2.7777777777777779E-3</v>
      </c>
      <c r="R6" s="70">
        <v>2.7430555555555559E-3</v>
      </c>
      <c r="S6" s="70">
        <v>2.7546296296296294E-3</v>
      </c>
      <c r="T6" s="70">
        <v>2.6388888888888885E-3</v>
      </c>
      <c r="U6" s="70"/>
      <c r="V6" s="70"/>
      <c r="W6" s="68"/>
      <c r="X6" s="68"/>
      <c r="Y6" s="68"/>
      <c r="Z6" s="68"/>
      <c r="AA6" s="68"/>
      <c r="AB6" s="68"/>
      <c r="AC6" s="68"/>
      <c r="AD6" s="68"/>
      <c r="AE6" s="75">
        <f>AVERAGE(M6:V6)</f>
        <v>2.7416087962962962E-3</v>
      </c>
      <c r="AF6" s="76"/>
    </row>
    <row r="7" spans="1:32" ht="65.25" customHeight="1">
      <c r="A7" s="188">
        <v>1</v>
      </c>
      <c r="B7" s="10">
        <v>40189</v>
      </c>
      <c r="C7" s="86">
        <f>+B7+6</f>
        <v>40195</v>
      </c>
      <c r="D7" s="89" t="s">
        <v>74</v>
      </c>
      <c r="E7" s="90" t="s">
        <v>73</v>
      </c>
      <c r="F7" s="90" t="s">
        <v>84</v>
      </c>
      <c r="G7" s="91" t="s">
        <v>128</v>
      </c>
      <c r="H7" s="87" t="s">
        <v>33</v>
      </c>
      <c r="I7" s="114" t="s">
        <v>95</v>
      </c>
      <c r="J7" s="115" t="s">
        <v>101</v>
      </c>
      <c r="K7" s="11">
        <f>+SUM(D8:J8)</f>
        <v>88</v>
      </c>
      <c r="L7" s="212" t="s">
        <v>75</v>
      </c>
      <c r="M7" s="176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3"/>
    </row>
    <row r="8" spans="1:32" ht="15" thickBot="1">
      <c r="A8" s="189"/>
      <c r="B8" s="196" t="s">
        <v>20</v>
      </c>
      <c r="C8" s="197"/>
      <c r="D8" s="88">
        <v>15</v>
      </c>
      <c r="E8" s="88">
        <v>13</v>
      </c>
      <c r="F8" s="88">
        <v>14</v>
      </c>
      <c r="G8" s="88">
        <v>15</v>
      </c>
      <c r="H8" s="12">
        <v>0</v>
      </c>
      <c r="I8" s="12">
        <v>10</v>
      </c>
      <c r="J8" s="13">
        <v>21</v>
      </c>
      <c r="K8" s="14"/>
      <c r="L8" s="213"/>
      <c r="M8" s="71">
        <v>61</v>
      </c>
      <c r="N8" s="26">
        <v>59</v>
      </c>
      <c r="O8" s="26">
        <v>58</v>
      </c>
      <c r="P8" s="26">
        <v>58</v>
      </c>
      <c r="Q8" s="26">
        <v>60</v>
      </c>
      <c r="R8" s="26">
        <v>58</v>
      </c>
      <c r="S8" s="26">
        <v>58</v>
      </c>
      <c r="T8" s="26">
        <v>58</v>
      </c>
      <c r="U8" s="26">
        <v>59</v>
      </c>
      <c r="V8" s="26">
        <v>59</v>
      </c>
      <c r="W8" s="26">
        <v>58</v>
      </c>
      <c r="X8" s="26">
        <v>54</v>
      </c>
      <c r="Y8" s="26"/>
      <c r="Z8" s="26"/>
      <c r="AA8" s="26"/>
      <c r="AB8" s="26"/>
      <c r="AC8" s="26"/>
      <c r="AD8" s="26"/>
      <c r="AE8" s="77">
        <f>AVERAGE(M8:AD8)</f>
        <v>58.333333333333336</v>
      </c>
      <c r="AF8" s="78"/>
    </row>
    <row r="9" spans="1:32" ht="57.75" customHeight="1" thickBot="1">
      <c r="A9" s="188">
        <v>2</v>
      </c>
      <c r="B9" s="15">
        <f>+B7+7</f>
        <v>40196</v>
      </c>
      <c r="C9" s="16">
        <f>+C7+7</f>
        <v>40202</v>
      </c>
      <c r="D9" s="17" t="s">
        <v>98</v>
      </c>
      <c r="E9" s="116" t="s">
        <v>92</v>
      </c>
      <c r="F9" s="116" t="s">
        <v>91</v>
      </c>
      <c r="G9" s="116" t="s">
        <v>38</v>
      </c>
      <c r="H9" s="17" t="s">
        <v>33</v>
      </c>
      <c r="I9" s="116" t="s">
        <v>90</v>
      </c>
      <c r="J9" s="117" t="s">
        <v>89</v>
      </c>
      <c r="K9" s="19">
        <f>+SUM(E10:J10)</f>
        <v>83.5</v>
      </c>
      <c r="L9" s="203"/>
      <c r="M9" s="220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81"/>
      <c r="AA9" s="81"/>
      <c r="AB9" s="81"/>
      <c r="AC9" s="81"/>
      <c r="AD9" s="81"/>
      <c r="AE9" s="81"/>
      <c r="AF9" s="82"/>
    </row>
    <row r="10" spans="1:32" ht="15" thickBot="1">
      <c r="A10" s="189"/>
      <c r="B10" s="196" t="s">
        <v>20</v>
      </c>
      <c r="C10" s="198"/>
      <c r="D10" s="12" t="s">
        <v>22</v>
      </c>
      <c r="E10" s="12">
        <v>15</v>
      </c>
      <c r="F10" s="12">
        <v>5</v>
      </c>
      <c r="G10" s="12">
        <v>12</v>
      </c>
      <c r="H10" s="12">
        <v>0</v>
      </c>
      <c r="I10" s="12">
        <v>18.5</v>
      </c>
      <c r="J10" s="13">
        <v>33</v>
      </c>
      <c r="K10" s="20"/>
      <c r="L10" s="204"/>
      <c r="M10" s="69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68"/>
      <c r="Z10" s="68"/>
      <c r="AA10" s="68"/>
      <c r="AB10" s="68"/>
      <c r="AC10" s="68"/>
      <c r="AD10" s="68"/>
      <c r="AE10" s="75" t="e">
        <f>AVERAGE(M10:Y10)</f>
        <v>#DIV/0!</v>
      </c>
      <c r="AF10" s="76"/>
    </row>
    <row r="11" spans="1:32" ht="60" customHeight="1">
      <c r="A11" s="188">
        <v>3</v>
      </c>
      <c r="B11" s="15">
        <f>+B9+7</f>
        <v>40203</v>
      </c>
      <c r="C11" s="16">
        <f>+C9+7</f>
        <v>40209</v>
      </c>
      <c r="D11" s="17" t="s">
        <v>33</v>
      </c>
      <c r="E11" s="116" t="s">
        <v>74</v>
      </c>
      <c r="F11" s="116" t="s">
        <v>95</v>
      </c>
      <c r="G11" s="116" t="s">
        <v>93</v>
      </c>
      <c r="H11" s="116" t="s">
        <v>94</v>
      </c>
      <c r="I11" s="17" t="s">
        <v>96</v>
      </c>
      <c r="J11" s="116" t="s">
        <v>97</v>
      </c>
      <c r="K11" s="19">
        <f>+SUM(D12:J12)</f>
        <v>71</v>
      </c>
      <c r="L11" s="194"/>
      <c r="M11" s="85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118" t="e">
        <f>AVERAGE(M11:V11)</f>
        <v>#DIV/0!</v>
      </c>
      <c r="AF11" s="118" t="e">
        <f>AVERAGE(N11:W11)</f>
        <v>#DIV/0!</v>
      </c>
    </row>
    <row r="12" spans="1:32" ht="15" thickBot="1">
      <c r="A12" s="189"/>
      <c r="B12" s="196" t="s">
        <v>20</v>
      </c>
      <c r="C12" s="197"/>
      <c r="D12" s="12">
        <v>0</v>
      </c>
      <c r="E12" s="12">
        <v>15</v>
      </c>
      <c r="F12" s="12">
        <v>15</v>
      </c>
      <c r="G12" s="12">
        <v>16</v>
      </c>
      <c r="H12" s="12">
        <v>10</v>
      </c>
      <c r="I12" s="12">
        <v>0</v>
      </c>
      <c r="J12" s="13">
        <v>15</v>
      </c>
      <c r="K12" s="14"/>
      <c r="L12" s="195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65"/>
      <c r="AD12" s="65"/>
      <c r="AE12" s="77" t="e">
        <f>AVERAGE(M12:AD12)</f>
        <v>#DIV/0!</v>
      </c>
      <c r="AF12" s="78"/>
    </row>
    <row r="13" spans="1:32" ht="66" customHeight="1" thickBot="1">
      <c r="A13" s="188">
        <v>4</v>
      </c>
      <c r="B13" s="15">
        <f>+B11+7</f>
        <v>40210</v>
      </c>
      <c r="C13" s="16">
        <f>+C11+7</f>
        <v>40216</v>
      </c>
      <c r="D13" s="17" t="s">
        <v>98</v>
      </c>
      <c r="E13" s="116" t="s">
        <v>104</v>
      </c>
      <c r="F13" s="116" t="s">
        <v>99</v>
      </c>
      <c r="G13" s="116" t="s">
        <v>33</v>
      </c>
      <c r="H13" s="116" t="s">
        <v>18</v>
      </c>
      <c r="I13" s="17" t="s">
        <v>98</v>
      </c>
      <c r="J13" s="117" t="s">
        <v>103</v>
      </c>
      <c r="K13" s="112">
        <f>+SUM(D14:J14)</f>
        <v>51</v>
      </c>
      <c r="L13" s="203"/>
      <c r="M13" s="80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2"/>
    </row>
    <row r="14" spans="1:32" ht="15" thickBot="1">
      <c r="A14" s="189"/>
      <c r="B14" s="196" t="s">
        <v>20</v>
      </c>
      <c r="C14" s="197"/>
      <c r="D14" s="12" t="s">
        <v>100</v>
      </c>
      <c r="E14" s="12">
        <v>5</v>
      </c>
      <c r="F14" s="12">
        <v>14</v>
      </c>
      <c r="G14" s="12">
        <v>0</v>
      </c>
      <c r="H14" s="12">
        <v>16</v>
      </c>
      <c r="I14" s="12" t="s">
        <v>100</v>
      </c>
      <c r="J14" s="13">
        <v>16</v>
      </c>
      <c r="K14" s="14"/>
      <c r="L14" s="204"/>
      <c r="M14" s="69"/>
      <c r="N14" s="69"/>
      <c r="O14" s="69"/>
      <c r="P14" s="70"/>
      <c r="Q14" s="70"/>
      <c r="R14" s="69"/>
      <c r="S14" s="69"/>
      <c r="T14" s="70"/>
      <c r="U14" s="70"/>
      <c r="V14" s="70"/>
      <c r="W14" s="70"/>
      <c r="X14" s="70"/>
      <c r="Y14" s="70"/>
      <c r="Z14" s="70"/>
      <c r="AA14" s="68"/>
      <c r="AB14" s="68"/>
      <c r="AC14" s="68"/>
      <c r="AD14" s="68"/>
      <c r="AE14" s="75" t="e">
        <f>AVERAGE(M14:Z14)</f>
        <v>#DIV/0!</v>
      </c>
      <c r="AF14" s="76"/>
    </row>
    <row r="15" spans="1:32" ht="48" customHeight="1">
      <c r="A15" s="188">
        <v>5</v>
      </c>
      <c r="B15" s="15">
        <v>39852</v>
      </c>
      <c r="C15" s="16">
        <v>39858</v>
      </c>
      <c r="D15" s="17" t="s">
        <v>33</v>
      </c>
      <c r="E15" s="116" t="s">
        <v>102</v>
      </c>
      <c r="F15" s="116" t="s">
        <v>116</v>
      </c>
      <c r="G15" s="116" t="s">
        <v>107</v>
      </c>
      <c r="H15" s="120" t="s">
        <v>108</v>
      </c>
      <c r="I15" s="121" t="s">
        <v>98</v>
      </c>
      <c r="J15" s="117" t="s">
        <v>109</v>
      </c>
      <c r="K15" s="11">
        <f>+SUM(D16:J16)</f>
        <v>73</v>
      </c>
      <c r="L15" s="194"/>
      <c r="M15" s="85">
        <v>3.53</v>
      </c>
      <c r="N15" s="83">
        <v>3.58</v>
      </c>
      <c r="O15" s="83">
        <v>3.56</v>
      </c>
      <c r="P15" s="83">
        <v>4.03</v>
      </c>
      <c r="Q15" s="113" t="s">
        <v>105</v>
      </c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4"/>
    </row>
    <row r="16" spans="1:32" ht="15" thickBot="1">
      <c r="A16" s="189"/>
      <c r="B16" s="196" t="s">
        <v>20</v>
      </c>
      <c r="C16" s="197"/>
      <c r="D16" s="12">
        <v>0</v>
      </c>
      <c r="E16" s="12">
        <v>13</v>
      </c>
      <c r="F16" s="12">
        <v>17</v>
      </c>
      <c r="G16" s="12">
        <v>13</v>
      </c>
      <c r="H16" s="12">
        <v>12</v>
      </c>
      <c r="I16" s="12" t="s">
        <v>106</v>
      </c>
      <c r="J16" s="13">
        <v>18</v>
      </c>
      <c r="K16" s="14"/>
      <c r="L16" s="195"/>
      <c r="M16" s="74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5"/>
    </row>
    <row r="17" spans="1:32" ht="54" customHeight="1" thickBot="1">
      <c r="A17" s="188">
        <v>6</v>
      </c>
      <c r="B17" s="15">
        <v>39859</v>
      </c>
      <c r="C17" s="16">
        <v>39865</v>
      </c>
      <c r="D17" s="17" t="s">
        <v>96</v>
      </c>
      <c r="E17" s="129" t="s">
        <v>125</v>
      </c>
      <c r="F17" s="116" t="s">
        <v>126</v>
      </c>
      <c r="G17" s="129" t="s">
        <v>130</v>
      </c>
      <c r="H17" s="17" t="s">
        <v>33</v>
      </c>
      <c r="I17" s="116" t="s">
        <v>131</v>
      </c>
      <c r="J17" s="18" t="s">
        <v>129</v>
      </c>
      <c r="K17" s="11">
        <f>+SUM(D18:J18)</f>
        <v>68.5</v>
      </c>
      <c r="L17" s="199">
        <f>AVERAGE(K7:K17)</f>
        <v>72.5</v>
      </c>
      <c r="M17" s="126">
        <v>2.6041666666666665E-3</v>
      </c>
      <c r="N17" s="127">
        <v>2.685185185185185E-3</v>
      </c>
      <c r="O17" s="127">
        <v>2.615740740740741E-3</v>
      </c>
      <c r="P17" s="127">
        <v>2.6967592592592594E-3</v>
      </c>
      <c r="Q17" s="127">
        <v>2.6620370370370374E-3</v>
      </c>
      <c r="R17" s="127">
        <v>2.5578703703703705E-3</v>
      </c>
      <c r="S17" s="127">
        <v>2.6620370370370374E-3</v>
      </c>
      <c r="T17" s="127">
        <v>2.627314814814815E-3</v>
      </c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2" t="s">
        <v>63</v>
      </c>
      <c r="AF17" s="118">
        <f>AVERAGE(M17:T17)</f>
        <v>2.638888888888889E-3</v>
      </c>
    </row>
    <row r="18" spans="1:32" ht="15" thickBot="1">
      <c r="A18" s="189"/>
      <c r="B18" s="196" t="s">
        <v>20</v>
      </c>
      <c r="C18" s="197"/>
      <c r="D18" s="12" t="s">
        <v>110</v>
      </c>
      <c r="E18" s="12">
        <v>14</v>
      </c>
      <c r="F18" s="12">
        <v>13.5</v>
      </c>
      <c r="G18" s="12">
        <v>11</v>
      </c>
      <c r="H18" s="12"/>
      <c r="I18" s="12">
        <v>9</v>
      </c>
      <c r="J18" s="13">
        <v>21</v>
      </c>
      <c r="K18" s="122">
        <f>SUM(K7:K17)</f>
        <v>435</v>
      </c>
      <c r="L18" s="200"/>
      <c r="M18" s="128">
        <v>2.9398148148148148E-3</v>
      </c>
      <c r="N18" s="128">
        <v>3.0671296296296297E-3</v>
      </c>
      <c r="O18" s="128">
        <v>3.0092592592592588E-3</v>
      </c>
      <c r="P18" s="128">
        <v>3.1018518518518522E-3</v>
      </c>
      <c r="Q18" s="128">
        <v>3.1365740740740742E-3</v>
      </c>
      <c r="R18" s="128">
        <v>3.0439814814814821E-3</v>
      </c>
      <c r="S18" s="128">
        <v>3.1597222222222222E-3</v>
      </c>
      <c r="T18" s="119" t="s">
        <v>124</v>
      </c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75">
        <f>AVERAGE(M18:V18)</f>
        <v>3.0654761904761909E-3</v>
      </c>
      <c r="AF18" s="76"/>
    </row>
    <row r="20" spans="1:32" ht="13.15" customHeight="1">
      <c r="M20" s="21"/>
      <c r="N20" s="21"/>
      <c r="O20" s="21"/>
      <c r="P20" s="21"/>
      <c r="Q20" s="21"/>
      <c r="R20" s="21"/>
      <c r="S20" s="21"/>
    </row>
    <row r="21" spans="1:32" ht="13.15" customHeight="1">
      <c r="M21" s="21"/>
      <c r="N21" s="21"/>
      <c r="O21" s="21"/>
      <c r="P21" s="21"/>
      <c r="Q21" s="21"/>
      <c r="R21" s="21"/>
      <c r="S21" s="21"/>
    </row>
    <row r="22" spans="1:32" ht="13.15" customHeight="1">
      <c r="M22" s="21"/>
      <c r="N22" s="21"/>
      <c r="O22" s="21"/>
      <c r="P22" s="21"/>
      <c r="Q22" s="21"/>
      <c r="R22" s="21"/>
      <c r="S22" s="21"/>
    </row>
    <row r="23" spans="1:32" ht="13.15" customHeight="1">
      <c r="M23" s="21"/>
      <c r="N23" s="21"/>
      <c r="O23" s="21"/>
      <c r="P23" s="21"/>
      <c r="Q23" s="21"/>
      <c r="R23" s="21"/>
      <c r="S23" s="21"/>
    </row>
    <row r="24" spans="1:32" ht="13.15" customHeight="1">
      <c r="B24" s="22"/>
      <c r="C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</row>
    <row r="25" spans="1:32">
      <c r="B25" s="22"/>
      <c r="C25" s="21"/>
      <c r="E25" s="21"/>
      <c r="F25" s="21"/>
      <c r="G25" s="21"/>
      <c r="H25" s="21"/>
      <c r="I25" s="21"/>
      <c r="J25" s="21"/>
      <c r="K25" s="21"/>
      <c r="L25" s="21"/>
    </row>
    <row r="26" spans="1:32">
      <c r="B26" s="22"/>
      <c r="C26" s="21"/>
      <c r="E26" s="21"/>
      <c r="F26" s="21"/>
      <c r="G26" s="21"/>
      <c r="H26" s="21"/>
      <c r="I26" s="21"/>
      <c r="J26" s="21"/>
      <c r="K26" s="21"/>
      <c r="L26" s="21"/>
    </row>
    <row r="27" spans="1:32">
      <c r="B27" s="22"/>
      <c r="C27" s="21"/>
      <c r="E27" s="21"/>
      <c r="F27" s="21"/>
      <c r="G27" s="21"/>
      <c r="H27" s="21"/>
      <c r="I27" s="21"/>
      <c r="J27" s="21"/>
      <c r="K27" s="21"/>
      <c r="L27" s="21"/>
    </row>
    <row r="28" spans="1:32">
      <c r="B28" s="22"/>
      <c r="C28" s="21"/>
      <c r="E28" s="21"/>
      <c r="F28" s="21"/>
      <c r="G28" s="21"/>
      <c r="H28" s="21"/>
      <c r="I28" s="21"/>
      <c r="J28" s="21"/>
      <c r="K28" s="21"/>
      <c r="L28" s="21"/>
    </row>
  </sheetData>
  <customSheetViews>
    <customSheetView guid="{3C8DA741-A205-4036-A62A-605C829F424C}" scale="106" fitToPage="1">
      <selection activeCell="B1" sqref="B1:L1"/>
      <pageMargins left="0.23622047244094491" right="0.23622047244094491" top="0.74803149606299213" bottom="0.74803149606299213" header="0.31496062992125984" footer="0.31496062992125984"/>
      <printOptions horizontalCentered="1" verticalCentered="1"/>
      <pageSetup paperSize="9" scale="58" orientation="landscape" horizontalDpi="300" verticalDpi="300" r:id="rId1"/>
      <headerFooter alignWithMargins="0"/>
    </customSheetView>
  </customSheetViews>
  <mergeCells count="32">
    <mergeCell ref="A1:A6"/>
    <mergeCell ref="E5:F5"/>
    <mergeCell ref="B5:D5"/>
    <mergeCell ref="M9:Y9"/>
    <mergeCell ref="M5:U5"/>
    <mergeCell ref="M7:AF7"/>
    <mergeCell ref="K2:L3"/>
    <mergeCell ref="J5:L5"/>
    <mergeCell ref="K4:L4"/>
    <mergeCell ref="L11:L12"/>
    <mergeCell ref="L13:L14"/>
    <mergeCell ref="B3:C3"/>
    <mergeCell ref="B4:C4"/>
    <mergeCell ref="B1:L1"/>
    <mergeCell ref="L7:L8"/>
    <mergeCell ref="L9:L10"/>
    <mergeCell ref="A17:A18"/>
    <mergeCell ref="I2:J3"/>
    <mergeCell ref="L15:L16"/>
    <mergeCell ref="A7:A8"/>
    <mergeCell ref="A9:A10"/>
    <mergeCell ref="A11:A12"/>
    <mergeCell ref="A13:A14"/>
    <mergeCell ref="A15:A16"/>
    <mergeCell ref="B8:C8"/>
    <mergeCell ref="B16:C16"/>
    <mergeCell ref="B12:C12"/>
    <mergeCell ref="B14:C14"/>
    <mergeCell ref="B18:C18"/>
    <mergeCell ref="B10:C10"/>
    <mergeCell ref="L17:L18"/>
    <mergeCell ref="B2:C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TAB DICEMBRE</vt:lpstr>
      <vt:lpstr>TAB FERRARA</vt:lpstr>
      <vt:lpstr>'TAB FERRARA'!Area_stampa</vt:lpstr>
    </vt:vector>
  </TitlesOfParts>
  <Company>Terreal Italia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Grippo</dc:creator>
  <cp:lastModifiedBy>utente</cp:lastModifiedBy>
  <cp:lastPrinted>2009-11-30T23:17:50Z</cp:lastPrinted>
  <dcterms:created xsi:type="dcterms:W3CDTF">2009-09-22T08:40:57Z</dcterms:created>
  <dcterms:modified xsi:type="dcterms:W3CDTF">2010-02-19T09:47:25Z</dcterms:modified>
</cp:coreProperties>
</file>